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6"/>
  <workbookPr filterPrivacy="1" defaultThemeVersion="124226"/>
  <bookViews>
    <workbookView xWindow="0" yWindow="0" windowWidth="23040" windowHeight="8772" activeTab="0"/>
  </bookViews>
  <sheets>
    <sheet name="mienie" sheetId="1" r:id="rId1"/>
    <sheet name="wartość netto" sheetId="2" r:id="rId2"/>
  </sheets>
  <definedNames/>
  <calcPr calcId="191029"/>
</workbook>
</file>

<file path=xl/sharedStrings.xml><?xml version="1.0" encoding="utf-8"?>
<sst xmlns="http://schemas.openxmlformats.org/spreadsheetml/2006/main" count="83" uniqueCount="75">
  <si>
    <t>Tabela nr 1. Dane dotyczące przysługujących jednostce praw własności</t>
  </si>
  <si>
    <t>Lp.</t>
  </si>
  <si>
    <t>Wyszczególnienie</t>
  </si>
  <si>
    <t xml:space="preserve">Wartość  </t>
  </si>
  <si>
    <t>roku poprzedniego</t>
  </si>
  <si>
    <t>roku sprawozdawczego</t>
  </si>
  <si>
    <t>1.</t>
  </si>
  <si>
    <t>Wartości niematerialne i prawne</t>
  </si>
  <si>
    <t>2.</t>
  </si>
  <si>
    <t>Środki trwałe</t>
  </si>
  <si>
    <t>2.1.</t>
  </si>
  <si>
    <t>Grunty, w tym:</t>
  </si>
  <si>
    <t>2.1.1.</t>
  </si>
  <si>
    <t>Grunty stanowiące własność jednostki samorządu terytorialnego, przekazane w użytkowanie wieczyste innym podmiotom</t>
  </si>
  <si>
    <t>2.2.</t>
  </si>
  <si>
    <t>Budynki, lokale i obiekty inżynierii lądowej i wodnej</t>
  </si>
  <si>
    <t>2.3.</t>
  </si>
  <si>
    <t>Urządzenia techniczne i maszyny</t>
  </si>
  <si>
    <t>2.4.</t>
  </si>
  <si>
    <t>Środki transportu</t>
  </si>
  <si>
    <t>2.5.</t>
  </si>
  <si>
    <t>Inne środki trwałe</t>
  </si>
  <si>
    <t>3.</t>
  </si>
  <si>
    <t>Środki trwałe w budowie (inwestycje)</t>
  </si>
  <si>
    <t>4.</t>
  </si>
  <si>
    <t>Dobra kultury</t>
  </si>
  <si>
    <t>Długoterminowe aktywa finansowe, w tym:</t>
  </si>
  <si>
    <t>Akcje i udziały</t>
  </si>
  <si>
    <t>RAZEM</t>
  </si>
  <si>
    <t>UZASADNIENIE DO ZMIAN WARTOŚCI</t>
  </si>
  <si>
    <t>PUNKT</t>
  </si>
  <si>
    <t>RODZAJ</t>
  </si>
  <si>
    <t>ZWIĘKSZENIA</t>
  </si>
  <si>
    <t>ZMINIEJSZENIA</t>
  </si>
  <si>
    <t>WARTOŚCI NIEMATERIALNE I PRWANE</t>
  </si>
  <si>
    <t>GRUPA 1-BUDYNKI</t>
  </si>
  <si>
    <t>GRUPA 2 - BUDOWLE</t>
  </si>
  <si>
    <t>GRUPA 3 - KOTŁY i MASZYNY ENERGETYCZNE</t>
  </si>
  <si>
    <t>GRUPA 4 - MASZYNY, URZĄDZENIA I APARATY OGÓLNEGO ZASTOSOWANIA</t>
  </si>
  <si>
    <t>GRUPA 5 - MASZYNY, URZĄDZENIA I APARATY SPECJALISTYCZNE</t>
  </si>
  <si>
    <t xml:space="preserve">GRUPA 6 - URZĄDZENIA TECHNICZNE
</t>
  </si>
  <si>
    <t>GRUPA 8 - NARZĘDZIA, PRZYRZĄDY, RUCHOMOŚCI I WYPOSAŻENIE, GDZIE INDZIEJ NIESKLASYFIKOWANE</t>
  </si>
  <si>
    <t>ŚRODKI TRWAŁE W BUDOWIE</t>
  </si>
  <si>
    <t>grupa</t>
  </si>
  <si>
    <t>brutto 2021</t>
  </si>
  <si>
    <t>umorzenie 2021</t>
  </si>
  <si>
    <t xml:space="preserve">zbiorczo </t>
  </si>
  <si>
    <t>01*02</t>
  </si>
  <si>
    <t>03*06</t>
  </si>
  <si>
    <t>netto 2021</t>
  </si>
  <si>
    <t>brutto 2022</t>
  </si>
  <si>
    <t>umorzenie 2022</t>
  </si>
  <si>
    <t>netto2022</t>
  </si>
  <si>
    <t>MIENIE 2022</t>
  </si>
  <si>
    <t>INFORMACJA O STANIE MIENIA ZA ROK 2022</t>
  </si>
  <si>
    <t>ZESPÓŁ SZKOLNO-PRZEDSZKOLNY NR 8</t>
  </si>
  <si>
    <t>Umorzenie roczne 4.479,58 zł, likwidacja antywirusa 847,47 zł</t>
  </si>
  <si>
    <t>Modernizacja systemu alarmowego PM 18 3.306,24 zł, modernizacja systemu alarmowego SP 8 22.289,07 zł, modernizacja Sali gimnastycznej SP 18 220.433,93 zł, rozliczenie inwestycji przyjęcie budynku 11.377.873,28 zł, zwiększenie wartości nowo wydudowanej część SP8 o dobudówkę 1.223.978,93 zł</t>
  </si>
  <si>
    <t>Rozliczenie inwestycji Rozbudowa Szkoły Podstawowej nr 18 1.423.032,53 zł</t>
  </si>
  <si>
    <t>Zakup patelni elektrycznej PM 18 12.000,00 zł</t>
  </si>
  <si>
    <t>2.6.</t>
  </si>
  <si>
    <t>4.1.</t>
  </si>
  <si>
    <t>Likwidacja dobudówki 1.223.978,93 zł, umorzenie roczne 245.788,86 zł</t>
  </si>
  <si>
    <t>Umorzenie roczne 80.546,13 zł, likwidacja sprzętu komputerowego 54.978,17 zł</t>
  </si>
  <si>
    <t>Umorzenie roczne 8.370,24 zł, likwidacja zmywarki 4.120,50 zł</t>
  </si>
  <si>
    <t xml:space="preserve">1.Laboratorium przyszłości zakup pomocy dydaktycznych 147.000,00 zł,  2. Budowa budynku przedszkola: Zgodnie z Umową nr 1/2021 z dnia 12.03.2021r.;Aneks nr 4 z dnia 17.06.2022r.; Aneks nr 6 z dnia 12.10.2022r. : faktury częściowe 8.155.377,58 zł. 3. Pełnienie nadzoru inwestorskiego Umowa nr 2/2021 z dnia 12.03.2021r. 73.964,91 zł.  4. Sprawowanie nadzoru autorskiego Umowa nr 3/2021 z dnia 12.03.2021r. 14.359,77 zł.                                                      
 </t>
  </si>
  <si>
    <t>1.Przyjęcie do użytkowania pomocy dydaktycznych z projektu Laboratioria Przyszłości 147.000,00 zł; 2. Przyjęcie Budynku Przedszkola 13.484.995,79 zł</t>
  </si>
  <si>
    <t>Zakup monitora intreaktywnego  PM18 9.800,00 zł, monitor interaktywny SP18 2 szt po 9.589,87 zł = 19.179,74 zł, serwer 2.695,00 zł, zakup drukarki 3D z programu "Laboratorium Przyszłości " 15.033,88 zł,komputer stacjonarny 8 szt po 2.309,50 zł = 18.476,00 zł, notebook Satelite 3 szt po 3.442,70 zł =10.328,10 zł, monitor 924,96 zł, zestaw komputerowy 8 szt po 3.103,75 zł =24.830,00 zł, zestaw komputerowy 3.278,52 zł, monitor interaktywny 4 szt po 8.749,98 zł = 34.999,92 zł, kserokopiarka 12.748,35 zł, modernizacja wymiennikowni 42.974,70 zł</t>
  </si>
  <si>
    <t>Zakup huśtawki okrągłej 799,90 zł, koralowa ścieżka do balasnowania 1.399,90 zł, kajak terapeutyczny 1.199,90 zł, mały zestaw z kuwetami 2.109,10 zł, zestaw mat masujących 729,80 zł, podstawa mobilna do monitora interaktywnego 1.999,90 zł, bramka bazookagoal 2 szt po 599,00 zł = 1.198,00 zł, szafa na sergregatory 2 szt po 1.303,80 zł =  2.607,60 zł, szafa ubraniowa 861,00 zł, biurko 3 szt po 688,80 zł =2.066,40 zł, kontenerek 3 szt po 430,50 zł = 1.291,50 zł, szafa gospodarcza 2 szt po 799,50 zł = 1.599,00 zł, szafa metalowa aktowa 1.446,48 zł. Zakupy z programu "Laboratorium Przyszłości " : lego education Spike 5 szt po 1.549,75 zł =7.748,75 zł, lego education bricq  2 szt po 1.158,59 zł = 2.371,18 zł, lego education bricq motion 2 szt po 559,84 zł = 1119,68 zł, zestaw oswietleniowy 229,77 zł, gimbl do aparatu i kamery 2.199,68 zł, zestaw do mocowania teł 199,88 zł, statyw 89,89 zł, tło fotograficzne 2 szt po 119,89 zł  = 239,78 zł, dyktafon 459,85 zł, BeCreo zestaw z mikrikontrolem 1.399,76 zł, zestaw elektroniczny 100 5 szt po 159,88 zł 799,40 zł, zestaw mierników uniwersalnych multimetr 449,45 zł, zestaw Grande 11 szt po 2.169,48 zł = 12.864,28 zł, apteczka 4 szt po 109,89 zł 439,56 zł, teleskop 299,87 zł, piktogramy wypalarka 958,68 zł, duże krosno 24 szt po 69,89 zł = 1.677,36 zł, zestaw elektroniczny 300 3 szt po 239,88 zł = 719,64 zł, stanowisko pracy nauczyciela 2.574,05 zł, imadło ślusarskie z kowadełkiem 259,87 zł, zestaw elektroniczny Boffin II światło 279,87 zł, eksperymenty obwodów prądu 3 szt po 219,88 zł = 659,64 zł, piła ramowa kątowa 269,77 zł, długopis 3D 2 szt po 2.989,71 zł = 5.979,42 zł, zestaw elektroniczny Boffin II 3D 239,88 zł, regał magazynowy 599,84 zł, maszyna do szycia 1.089,58 zł, stół warsztatowy 2 szt po 1.599,74 zł = 3.199,48 zł,  zestaw elektroniczny Boffin III klocki 239,88 zł, maszyna do szycia 1.889,50 zł, wyrzynarka stołowa do drewna 899,81 zł, szafka kuchenna1.809,53 zł, kreatywny zestaw krosno 299,87 zł, szafka kuchenna z 3 szufladami 799,82 zł, szafka kuchenna wisząca 2 szt po 399,76 zł 799,52 zł, zestaw elektroniczny Boffin II gry 319,87 zł, Grande regał z plastikowymi pojemnikami 1.088,19 zł, akumulatorowa wiertarko-wkrętarka 540,19 zł stacja lutownicza 449,75 zł, Grande zestaw z plastikowymi pojemnikami 1.806,42 zł, photon laboratorium przyszłości 13.998,60 zł, magrormers 5 szt po 499,85 zł = 2.499,25 zł lego education 5 szt po 569,84 zł = 2.849,20 zł, lego education zestaw podstawowy 5 szt po 1.899,71 zł = 9.498,55 zł, waga elektroniczna 10 szt po 39,58 zł = 395,80 zł, klocki Gigo energia wiatr 5 szt po 228,08 zł = 1.140,40 zł, klocki Gigo energia woda 5 szt po 228,05 zł = 1.140,25 zł, pakiet Steam-Team korboklocki 1.854,95 zł, pakiet korbo code klocki konstrukcyjne 1.825,20 zł, moduł pracownia przyrodnicza modul powietrza 1.983,80 zł, moduł pracownia przyrodnicza moduł woda 5 szt po 1.984,16 zł = 9.920,80 zł, moduł pracownia przyrodnicza moduł energia 1.983,80 zł, moduł pracownia przyrodnicza mdul jakości powietrza 1.190,24 zł, suwmiarka 168,54 zł, laminator 495,91 zł, tablica magnetyczna biała 495,91 zł, zestaw małego plastyka 6.500,28 zł, zestaw małego technika 2.884,34 zł, szafka z klockami 3 szt po 991,86 zl = 2.975,58 zł, szafka 282,90 zł, szafa na segregatory 1.537,50 zł, szafa ubraniowa 1.107,00 zł, szafa z witryną 1.660,50 zł, zabudowa centralki 1.353,00 zł, płytki ochronne 17.318,40 zł, szafa metalowa 6 szt po 579,00 zl = 3.474,00 zł, krzesła biurowe 4 szt po 719,91 zł = 2.879,64 zł, skrzynki na klucze 3.251,86 zł</t>
  </si>
  <si>
    <t>Umorzenie roczne 86.236,38 zł, likwidacja 6.404,77 zł (stoliki uczniowski, krzeszła uczniowskie, komody, fotele obrotowe)</t>
  </si>
  <si>
    <t>Zakup szafy serwerowej 2.644,50 zł. Zakup z programu "Laborarotia Przyszłości " : aparat fotograficzny Sony 2.349,56 zł, mikroport 2 szt po 699,83 zł = 1.399,66 zł, mikrofon kierunkowy 259,87 zł, kamera Sony 3.849,42 zł. Zakup centralki telefonicznej 990,89 zł, aparat telefoniczny 7 szt =4.185,20 zł, urządzenia sieciowe 14 szt 15.729,23 zł, rozliczenie inwestycji Rozbudowa Szkoły Podstawowej nr 18 ( klimatyzacja, nagłośnienie, alarm, monitoring, wideodemofon) 420.681,35 zł</t>
  </si>
  <si>
    <t xml:space="preserve">Umorzenie roczne 13.465,28 zł, likwidacja 6.518,52 zł ,                   (2 szt.telewizorów, centralka telefoniczna, radiomagnetofon), umorzenie przy likwidacji              (-5.254,66 zł) </t>
  </si>
  <si>
    <t>Zakup Office 2021/Edu Pl Standard 5.117,08 zł, Microsoft Windows 10Pro 11.808,00 zł, Mircrosoft Office LTSC 4.050,00 zł</t>
  </si>
  <si>
    <t>Umorzenie roczne 46.671,84 zł</t>
  </si>
  <si>
    <t>Korespondencja sdo: ZSP8.3472.2023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</si>
</sst>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1"/>
      <color theme="1"/>
      <name val="Times New Roman"/>
      <family val="1"/>
    </font>
    <font>
      <i/>
      <sz val="11"/>
      <color theme="1"/>
      <name val="Calibri"/>
      <family val="2"/>
      <scheme val="minor"/>
    </font>
    <font>
      <b/>
      <i/>
      <u val="single"/>
      <sz val="11"/>
      <color theme="1"/>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right style="thin"/>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style="thin"/>
      <right/>
      <top style="thin"/>
      <bottom style="thin"/>
    </border>
    <border>
      <left/>
      <right style="thin"/>
      <top style="thin"/>
      <bottom style="thin"/>
    </border>
    <border>
      <left style="thin"/>
      <right/>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0" fillId="0" borderId="0" xfId="0" applyAlignment="1">
      <alignment horizontal="center"/>
    </xf>
    <xf numFmtId="0" fontId="0" fillId="0" borderId="0" xfId="0" applyAlignment="1">
      <alignment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14" fontId="2" fillId="2" borderId="1" xfId="0" applyNumberFormat="1" applyFont="1" applyFill="1" applyBorder="1" applyAlignment="1">
      <alignment horizontal="center"/>
    </xf>
    <xf numFmtId="14" fontId="2" fillId="2" borderId="2" xfId="0" applyNumberFormat="1" applyFont="1" applyFill="1" applyBorder="1" applyAlignment="1">
      <alignment horizontal="center"/>
    </xf>
    <xf numFmtId="2" fontId="2" fillId="0" borderId="3" xfId="0" applyNumberFormat="1" applyFont="1" applyBorder="1" applyAlignment="1">
      <alignment wrapText="1"/>
    </xf>
    <xf numFmtId="4" fontId="0" fillId="0" borderId="2" xfId="0" applyNumberFormat="1" applyBorder="1" applyAlignment="1">
      <alignment horizontal="right"/>
    </xf>
    <xf numFmtId="4" fontId="0" fillId="0" borderId="3" xfId="0" applyNumberFormat="1" applyBorder="1" applyAlignment="1">
      <alignment horizontal="right"/>
    </xf>
    <xf numFmtId="0" fontId="0" fillId="0" borderId="3" xfId="0" applyBorder="1" applyAlignment="1">
      <alignment wrapText="1"/>
    </xf>
    <xf numFmtId="2" fontId="5" fillId="0" borderId="3" xfId="0" applyNumberFormat="1" applyFont="1" applyBorder="1" applyAlignment="1">
      <alignment wrapText="1"/>
    </xf>
    <xf numFmtId="2" fontId="0" fillId="0" borderId="3" xfId="0" applyNumberFormat="1" applyBorder="1" applyAlignment="1">
      <alignment wrapText="1"/>
    </xf>
    <xf numFmtId="4" fontId="2" fillId="2" borderId="3" xfId="0" applyNumberFormat="1" applyFont="1" applyFill="1" applyBorder="1" applyAlignment="1">
      <alignment horizontal="right"/>
    </xf>
    <xf numFmtId="0" fontId="6" fillId="0" borderId="0" xfId="0" applyFont="1" applyAlignment="1">
      <alignment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wrapText="1"/>
    </xf>
    <xf numFmtId="0" fontId="0" fillId="4" borderId="0" xfId="0" applyFill="1"/>
    <xf numFmtId="0" fontId="0" fillId="0" borderId="3" xfId="0" applyBorder="1"/>
    <xf numFmtId="0" fontId="0" fillId="0" borderId="4" xfId="0" applyBorder="1"/>
    <xf numFmtId="0" fontId="0" fillId="0" borderId="3" xfId="0" applyBorder="1" applyAlignment="1">
      <alignment horizontal="center"/>
    </xf>
    <xf numFmtId="0" fontId="0" fillId="5" borderId="3" xfId="0" applyFill="1" applyBorder="1"/>
    <xf numFmtId="0" fontId="0" fillId="4" borderId="3" xfId="0" applyFill="1" applyBorder="1"/>
    <xf numFmtId="44" fontId="0" fillId="4" borderId="3" xfId="0" applyNumberFormat="1" applyFill="1" applyBorder="1"/>
    <xf numFmtId="44" fontId="0" fillId="0" borderId="3" xfId="0" applyNumberFormat="1" applyBorder="1"/>
    <xf numFmtId="44" fontId="0" fillId="5" borderId="3" xfId="0" applyNumberFormat="1" applyFill="1" applyBorder="1"/>
    <xf numFmtId="44" fontId="0" fillId="0" borderId="5" xfId="0" applyNumberFormat="1" applyFill="1" applyBorder="1"/>
    <xf numFmtId="44" fontId="0" fillId="0" borderId="0" xfId="0" applyNumberFormat="1"/>
    <xf numFmtId="16" fontId="0" fillId="0" borderId="3" xfId="0" applyNumberFormat="1" applyBorder="1"/>
    <xf numFmtId="0" fontId="0" fillId="0" borderId="3" xfId="0" applyNumberFormat="1" applyBorder="1"/>
    <xf numFmtId="4" fontId="0" fillId="0" borderId="0" xfId="0" applyNumberFormat="1"/>
    <xf numFmtId="2" fontId="0" fillId="0" borderId="5" xfId="0" applyNumberFormat="1" applyFill="1" applyBorder="1" applyAlignment="1">
      <alignment wrapText="1"/>
    </xf>
    <xf numFmtId="0" fontId="2" fillId="0" borderId="3" xfId="0" applyFont="1" applyBorder="1" applyAlignment="1">
      <alignment horizontal="left"/>
    </xf>
    <xf numFmtId="49" fontId="2" fillId="0" borderId="3" xfId="0" applyNumberFormat="1" applyFont="1" applyBorder="1" applyAlignment="1">
      <alignment horizontal="left"/>
    </xf>
    <xf numFmtId="49" fontId="0" fillId="0" borderId="3" xfId="0" applyNumberFormat="1" applyBorder="1" applyAlignment="1">
      <alignment horizontal="left"/>
    </xf>
    <xf numFmtId="4" fontId="0" fillId="0" borderId="5" xfId="0" applyNumberFormat="1" applyFill="1" applyBorder="1" applyAlignment="1">
      <alignment horizontal="right"/>
    </xf>
    <xf numFmtId="0" fontId="0" fillId="0" borderId="3" xfId="0" applyBorder="1" applyAlignment="1">
      <alignment horizontal="left"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3" fillId="0" borderId="0" xfId="0" applyFont="1" applyAlignment="1">
      <alignment horizontal="center" vertical="center"/>
    </xf>
    <xf numFmtId="0" fontId="2" fillId="3" borderId="0" xfId="0" applyFont="1" applyFill="1" applyAlignment="1">
      <alignment horizontal="center"/>
    </xf>
    <xf numFmtId="0" fontId="4" fillId="0" borderId="0" xfId="0" applyFont="1" applyFill="1" applyAlignment="1">
      <alignment horizontal="left"/>
    </xf>
    <xf numFmtId="2" fontId="2" fillId="2" borderId="1"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0" fontId="2" fillId="2" borderId="1"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zoomScale="90" zoomScaleNormal="90" workbookViewId="0" topLeftCell="A1">
      <selection activeCell="D2" sqref="D2"/>
    </sheetView>
  </sheetViews>
  <sheetFormatPr defaultColWidth="9.140625" defaultRowHeight="15"/>
  <cols>
    <col min="1" max="1" width="9.00390625" style="0" customWidth="1"/>
    <col min="2" max="2" width="31.140625" style="0" customWidth="1"/>
    <col min="3" max="3" width="126.421875" style="0" customWidth="1"/>
    <col min="4" max="4" width="30.00390625" style="0" customWidth="1"/>
    <col min="8" max="8" width="14.8515625" style="0" bestFit="1" customWidth="1"/>
  </cols>
  <sheetData>
    <row r="1" spans="1:3" ht="18">
      <c r="A1" s="45" t="s">
        <v>55</v>
      </c>
      <c r="B1" s="45"/>
      <c r="C1" s="45"/>
    </row>
    <row r="2" spans="1:4" ht="15">
      <c r="A2" s="1"/>
      <c r="B2" s="2"/>
      <c r="D2" t="s">
        <v>74</v>
      </c>
    </row>
    <row r="3" spans="1:3" ht="15">
      <c r="A3" s="46" t="s">
        <v>54</v>
      </c>
      <c r="B3" s="46"/>
      <c r="C3" s="46"/>
    </row>
    <row r="4" spans="1:2" ht="15">
      <c r="A4" s="1"/>
      <c r="B4" s="2"/>
    </row>
    <row r="5" spans="1:4" ht="15">
      <c r="A5" s="47" t="s">
        <v>0</v>
      </c>
      <c r="B5" s="47"/>
      <c r="C5" s="47"/>
      <c r="D5" s="47"/>
    </row>
    <row r="6" spans="1:4" ht="15">
      <c r="A6" s="3"/>
      <c r="B6" s="4"/>
      <c r="C6" s="5"/>
      <c r="D6" s="5"/>
    </row>
    <row r="7" spans="1:4" ht="15">
      <c r="A7" s="48" t="s">
        <v>1</v>
      </c>
      <c r="B7" s="51" t="s">
        <v>2</v>
      </c>
      <c r="C7" s="54" t="s">
        <v>3</v>
      </c>
      <c r="D7" s="54"/>
    </row>
    <row r="8" spans="1:4" ht="15">
      <c r="A8" s="49"/>
      <c r="B8" s="52"/>
      <c r="C8" s="6">
        <v>44561</v>
      </c>
      <c r="D8" s="6">
        <v>44926</v>
      </c>
    </row>
    <row r="9" spans="1:4" ht="15">
      <c r="A9" s="50"/>
      <c r="B9" s="53"/>
      <c r="C9" s="7" t="s">
        <v>4</v>
      </c>
      <c r="D9" s="7" t="s">
        <v>5</v>
      </c>
    </row>
    <row r="10" spans="1:4" ht="15">
      <c r="A10" s="35" t="s">
        <v>6</v>
      </c>
      <c r="B10" s="8" t="s">
        <v>7</v>
      </c>
      <c r="C10" s="9">
        <v>5333.75</v>
      </c>
      <c r="D10" s="9">
        <v>21829.25</v>
      </c>
    </row>
    <row r="11" spans="1:8" ht="15">
      <c r="A11" s="36" t="s">
        <v>8</v>
      </c>
      <c r="B11" s="8" t="s">
        <v>9</v>
      </c>
      <c r="C11" s="10">
        <v>11730806.03</v>
      </c>
      <c r="D11" s="10">
        <v>25132186.07</v>
      </c>
      <c r="H11" s="30"/>
    </row>
    <row r="12" spans="1:8" ht="15">
      <c r="A12" s="37" t="s">
        <v>10</v>
      </c>
      <c r="B12" s="11" t="s">
        <v>11</v>
      </c>
      <c r="C12" s="10">
        <v>3476264.2</v>
      </c>
      <c r="D12" s="10">
        <v>3476264.2</v>
      </c>
      <c r="H12" s="30"/>
    </row>
    <row r="13" spans="1:8" ht="57.6">
      <c r="A13" s="37" t="s">
        <v>12</v>
      </c>
      <c r="B13" s="12" t="s">
        <v>13</v>
      </c>
      <c r="C13" s="10">
        <v>0</v>
      </c>
      <c r="D13" s="10">
        <v>0</v>
      </c>
      <c r="H13" s="30"/>
    </row>
    <row r="14" spans="1:4" ht="28.8">
      <c r="A14" s="37" t="s">
        <v>14</v>
      </c>
      <c r="B14" s="13" t="s">
        <v>15</v>
      </c>
      <c r="C14" s="10">
        <v>7789870.42</v>
      </c>
      <c r="D14" s="10">
        <v>20544344.77</v>
      </c>
    </row>
    <row r="15" spans="1:4" ht="15">
      <c r="A15" s="37" t="s">
        <v>16</v>
      </c>
      <c r="B15" s="13" t="s">
        <v>17</v>
      </c>
      <c r="C15" s="10">
        <v>258386.64</v>
      </c>
      <c r="D15" s="10">
        <v>814099.98</v>
      </c>
    </row>
    <row r="16" spans="1:4" ht="15">
      <c r="A16" s="37" t="s">
        <v>18</v>
      </c>
      <c r="B16" s="13" t="s">
        <v>19</v>
      </c>
      <c r="C16" s="10">
        <v>0</v>
      </c>
      <c r="D16" s="10">
        <v>0</v>
      </c>
    </row>
    <row r="17" spans="1:4" ht="15">
      <c r="A17" s="37" t="s">
        <v>20</v>
      </c>
      <c r="B17" s="13" t="s">
        <v>21</v>
      </c>
      <c r="C17" s="10">
        <v>206284.77</v>
      </c>
      <c r="D17" s="10">
        <v>297477.12</v>
      </c>
    </row>
    <row r="18" spans="1:8" ht="15">
      <c r="A18" s="37" t="s">
        <v>60</v>
      </c>
      <c r="B18" s="34" t="s">
        <v>25</v>
      </c>
      <c r="C18" s="38">
        <v>0</v>
      </c>
      <c r="D18" s="21">
        <v>0</v>
      </c>
      <c r="H18" s="33"/>
    </row>
    <row r="19" spans="1:8" ht="28.8">
      <c r="A19" s="36" t="s">
        <v>22</v>
      </c>
      <c r="B19" s="8" t="s">
        <v>23</v>
      </c>
      <c r="C19" s="10">
        <f>5346433.93+22755</f>
        <v>5369188.93</v>
      </c>
      <c r="D19" s="10">
        <v>127895.4</v>
      </c>
      <c r="H19" s="33"/>
    </row>
    <row r="20" spans="1:4" ht="28.8">
      <c r="A20" s="36" t="s">
        <v>24</v>
      </c>
      <c r="B20" s="8" t="s">
        <v>26</v>
      </c>
      <c r="C20" s="10">
        <v>0</v>
      </c>
      <c r="D20" s="10">
        <v>0</v>
      </c>
    </row>
    <row r="21" spans="1:4" ht="15">
      <c r="A21" s="37" t="s">
        <v>61</v>
      </c>
      <c r="B21" s="12" t="s">
        <v>27</v>
      </c>
      <c r="C21" s="10">
        <v>0</v>
      </c>
      <c r="D21" s="10">
        <v>0</v>
      </c>
    </row>
    <row r="22" spans="1:4" ht="15">
      <c r="A22" s="40" t="s">
        <v>28</v>
      </c>
      <c r="B22" s="41"/>
      <c r="C22" s="14">
        <f>C10+C11+C19+C20</f>
        <v>17105328.71</v>
      </c>
      <c r="D22" s="14">
        <f>D10+D11+D19+D20</f>
        <v>25281910.72</v>
      </c>
    </row>
    <row r="23" spans="1:2" ht="15">
      <c r="A23" s="1"/>
      <c r="B23" s="2"/>
    </row>
    <row r="24" spans="1:2" ht="15">
      <c r="A24" s="1"/>
      <c r="B24" s="2"/>
    </row>
    <row r="25" spans="1:2" ht="28.8">
      <c r="A25" s="1"/>
      <c r="B25" s="15" t="s">
        <v>29</v>
      </c>
    </row>
    <row r="26" spans="1:4" ht="15">
      <c r="A26" s="16" t="s">
        <v>30</v>
      </c>
      <c r="B26" s="17" t="s">
        <v>31</v>
      </c>
      <c r="C26" s="16" t="s">
        <v>32</v>
      </c>
      <c r="D26" s="16" t="s">
        <v>33</v>
      </c>
    </row>
    <row r="27" spans="1:7" ht="28.8">
      <c r="A27" s="18" t="s">
        <v>6</v>
      </c>
      <c r="B27" s="19" t="s">
        <v>34</v>
      </c>
      <c r="C27" s="19" t="s">
        <v>72</v>
      </c>
      <c r="D27" s="19" t="s">
        <v>56</v>
      </c>
      <c r="E27" s="20"/>
      <c r="F27" s="20"/>
      <c r="G27" s="20"/>
    </row>
    <row r="28" spans="1:4" ht="45" customHeight="1">
      <c r="A28" s="42" t="s">
        <v>14</v>
      </c>
      <c r="B28" s="11" t="s">
        <v>35</v>
      </c>
      <c r="C28" s="11" t="s">
        <v>57</v>
      </c>
      <c r="D28" s="11" t="s">
        <v>62</v>
      </c>
    </row>
    <row r="29" spans="1:4" ht="15">
      <c r="A29" s="43"/>
      <c r="B29" s="11" t="s">
        <v>36</v>
      </c>
      <c r="C29" s="11" t="s">
        <v>58</v>
      </c>
      <c r="D29" s="21" t="s">
        <v>73</v>
      </c>
    </row>
    <row r="30" spans="1:4" ht="28.8">
      <c r="A30" s="42" t="s">
        <v>16</v>
      </c>
      <c r="B30" s="11" t="s">
        <v>37</v>
      </c>
      <c r="C30" s="22"/>
      <c r="D30" s="22"/>
    </row>
    <row r="31" spans="1:4" ht="64.2" customHeight="1">
      <c r="A31" s="44"/>
      <c r="B31" s="11" t="s">
        <v>38</v>
      </c>
      <c r="C31" s="11" t="s">
        <v>67</v>
      </c>
      <c r="D31" s="11" t="s">
        <v>63</v>
      </c>
    </row>
    <row r="32" spans="1:4" ht="28.8">
      <c r="A32" s="44"/>
      <c r="B32" s="11" t="s">
        <v>39</v>
      </c>
      <c r="C32" s="11" t="s">
        <v>59</v>
      </c>
      <c r="D32" s="11" t="s">
        <v>64</v>
      </c>
    </row>
    <row r="33" spans="1:4" ht="94.2" customHeight="1">
      <c r="A33" s="43"/>
      <c r="B33" s="11" t="s">
        <v>40</v>
      </c>
      <c r="C33" s="11" t="s">
        <v>70</v>
      </c>
      <c r="D33" s="39" t="s">
        <v>71</v>
      </c>
    </row>
    <row r="34" spans="1:4" ht="370.2" customHeight="1">
      <c r="A34" s="23" t="s">
        <v>20</v>
      </c>
      <c r="B34" s="11" t="s">
        <v>41</v>
      </c>
      <c r="C34" s="11" t="s">
        <v>68</v>
      </c>
      <c r="D34" s="11" t="s">
        <v>69</v>
      </c>
    </row>
    <row r="35" spans="1:4" ht="93" customHeight="1">
      <c r="A35" s="23" t="s">
        <v>22</v>
      </c>
      <c r="B35" s="11" t="s">
        <v>42</v>
      </c>
      <c r="C35" s="11" t="s">
        <v>65</v>
      </c>
      <c r="D35" s="11" t="s">
        <v>66</v>
      </c>
    </row>
    <row r="36" spans="1:2" ht="15">
      <c r="A36" s="1"/>
      <c r="B36" s="2"/>
    </row>
  </sheetData>
  <mergeCells count="9">
    <mergeCell ref="A22:B22"/>
    <mergeCell ref="A28:A29"/>
    <mergeCell ref="A30:A33"/>
    <mergeCell ref="A1:C1"/>
    <mergeCell ref="A3:C3"/>
    <mergeCell ref="A5:D5"/>
    <mergeCell ref="A7:A9"/>
    <mergeCell ref="B7:B9"/>
    <mergeCell ref="C7:D7"/>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24"/>
  <sheetViews>
    <sheetView view="pageBreakPreview" zoomScale="177" zoomScaleSheetLayoutView="177" workbookViewId="0" topLeftCell="A1">
      <selection activeCell="H20" sqref="H20"/>
    </sheetView>
  </sheetViews>
  <sheetFormatPr defaultColWidth="9.140625" defaultRowHeight="15"/>
  <cols>
    <col min="3" max="3" width="16.57421875" style="0" customWidth="1"/>
    <col min="4" max="4" width="15.00390625" style="0" customWidth="1"/>
    <col min="5" max="5" width="16.8515625" style="0" customWidth="1"/>
    <col min="6" max="6" width="16.57421875" style="0" customWidth="1"/>
    <col min="7" max="7" width="15.7109375" style="0" customWidth="1"/>
    <col min="8" max="8" width="17.00390625" style="0" customWidth="1"/>
    <col min="10" max="10" width="14.8515625" style="0" bestFit="1" customWidth="1"/>
    <col min="12" max="12" width="14.8515625" style="0" bestFit="1" customWidth="1"/>
  </cols>
  <sheetData>
    <row r="2" ht="15">
      <c r="D2" t="s">
        <v>53</v>
      </c>
    </row>
    <row r="4" spans="1:8" ht="15">
      <c r="A4" s="24" t="s">
        <v>1</v>
      </c>
      <c r="B4" s="24" t="s">
        <v>43</v>
      </c>
      <c r="C4" s="24" t="s">
        <v>44</v>
      </c>
      <c r="D4" s="24" t="s">
        <v>45</v>
      </c>
      <c r="E4" s="24" t="s">
        <v>49</v>
      </c>
      <c r="F4" s="24" t="s">
        <v>50</v>
      </c>
      <c r="G4" s="24" t="s">
        <v>51</v>
      </c>
      <c r="H4" s="24" t="s">
        <v>52</v>
      </c>
    </row>
    <row r="5" spans="1:8" ht="15">
      <c r="A5" s="25">
        <v>1</v>
      </c>
      <c r="B5" s="25">
        <v>0</v>
      </c>
      <c r="C5" s="26">
        <v>3476264.2</v>
      </c>
      <c r="D5" s="26">
        <v>0</v>
      </c>
      <c r="E5" s="26">
        <v>3476264.2</v>
      </c>
      <c r="F5" s="26">
        <v>3476264.2</v>
      </c>
      <c r="G5" s="26"/>
      <c r="H5" s="26">
        <f>F5-G5</f>
        <v>3476264.2</v>
      </c>
    </row>
    <row r="6" spans="1:8" ht="15">
      <c r="A6" s="21">
        <v>2</v>
      </c>
      <c r="B6" s="21">
        <v>1</v>
      </c>
      <c r="C6" s="27">
        <v>9831278.67</v>
      </c>
      <c r="D6" s="27">
        <v>3268618.57</v>
      </c>
      <c r="E6" s="27">
        <f>C6-D6</f>
        <v>6562660.1</v>
      </c>
      <c r="F6" s="27">
        <v>21455181.19</v>
      </c>
      <c r="G6" s="27">
        <v>3514407.43</v>
      </c>
      <c r="H6" s="27">
        <f>F6-G6</f>
        <v>17940773.76</v>
      </c>
    </row>
    <row r="7" spans="1:8" ht="15">
      <c r="A7" s="25">
        <v>3</v>
      </c>
      <c r="B7" s="21">
        <v>2</v>
      </c>
      <c r="C7" s="27">
        <v>1577635.57</v>
      </c>
      <c r="D7" s="27">
        <v>350425.25</v>
      </c>
      <c r="E7" s="27">
        <f aca="true" t="shared" si="0" ref="E7:E14">C7-D7</f>
        <v>1227210.32</v>
      </c>
      <c r="F7" s="27">
        <v>3000668.1</v>
      </c>
      <c r="G7" s="27">
        <v>397097.09</v>
      </c>
      <c r="H7" s="27">
        <f aca="true" t="shared" si="1" ref="H7:H13">F7-G7</f>
        <v>2603571.0100000002</v>
      </c>
    </row>
    <row r="8" spans="1:8" ht="15">
      <c r="A8" s="21">
        <v>4</v>
      </c>
      <c r="B8" s="21">
        <v>3</v>
      </c>
      <c r="C8" s="27">
        <v>0</v>
      </c>
      <c r="D8" s="27">
        <v>0</v>
      </c>
      <c r="E8" s="27">
        <f t="shared" si="0"/>
        <v>0</v>
      </c>
      <c r="F8" s="27">
        <v>0</v>
      </c>
      <c r="G8" s="27">
        <v>0</v>
      </c>
      <c r="H8" s="27">
        <f t="shared" si="1"/>
        <v>0</v>
      </c>
    </row>
    <row r="9" spans="1:8" ht="15">
      <c r="A9" s="25">
        <v>5</v>
      </c>
      <c r="B9" s="21">
        <v>4</v>
      </c>
      <c r="C9" s="27">
        <v>811770.97</v>
      </c>
      <c r="D9" s="27">
        <v>681309.07</v>
      </c>
      <c r="E9" s="27">
        <f t="shared" si="0"/>
        <v>130461.90000000002</v>
      </c>
      <c r="F9" s="27">
        <v>952061.97</v>
      </c>
      <c r="G9" s="27">
        <v>706877.03</v>
      </c>
      <c r="H9" s="27">
        <f t="shared" si="1"/>
        <v>245184.93999999994</v>
      </c>
    </row>
    <row r="10" spans="1:8" ht="15">
      <c r="A10" s="21">
        <v>6</v>
      </c>
      <c r="B10" s="21">
        <v>5</v>
      </c>
      <c r="C10" s="27">
        <v>99591.54</v>
      </c>
      <c r="D10" s="27">
        <v>59405.22</v>
      </c>
      <c r="E10" s="27">
        <f t="shared" si="0"/>
        <v>40186.31999999999</v>
      </c>
      <c r="F10" s="27">
        <v>107471.04</v>
      </c>
      <c r="G10" s="27">
        <v>63654.96</v>
      </c>
      <c r="H10" s="27">
        <f t="shared" si="1"/>
        <v>43816.079999999994</v>
      </c>
    </row>
    <row r="11" spans="1:13" ht="15">
      <c r="A11" s="25">
        <v>7</v>
      </c>
      <c r="B11" s="21">
        <v>6</v>
      </c>
      <c r="C11" s="27">
        <v>145409.24</v>
      </c>
      <c r="D11" s="27">
        <v>57670.82</v>
      </c>
      <c r="E11" s="27">
        <f t="shared" si="0"/>
        <v>87738.41999999998</v>
      </c>
      <c r="F11" s="27">
        <v>590980.4</v>
      </c>
      <c r="G11" s="27">
        <v>65881.44</v>
      </c>
      <c r="H11" s="27">
        <f t="shared" si="1"/>
        <v>525098.96</v>
      </c>
      <c r="J11" s="30"/>
      <c r="K11" s="30"/>
      <c r="L11" s="30"/>
      <c r="M11" s="30"/>
    </row>
    <row r="12" spans="1:8" ht="15">
      <c r="A12" s="21">
        <v>8</v>
      </c>
      <c r="B12" s="21">
        <v>8</v>
      </c>
      <c r="C12" s="27">
        <v>602870.22</v>
      </c>
      <c r="D12" s="27">
        <v>396585.45</v>
      </c>
      <c r="E12" s="27">
        <f t="shared" si="0"/>
        <v>206284.76999999996</v>
      </c>
      <c r="F12" s="27">
        <v>774146.34</v>
      </c>
      <c r="G12" s="27">
        <v>476669.22</v>
      </c>
      <c r="H12" s="27">
        <f t="shared" si="1"/>
        <v>297477.12</v>
      </c>
    </row>
    <row r="13" spans="1:8" ht="15">
      <c r="A13" s="25">
        <v>9</v>
      </c>
      <c r="B13" s="21">
        <v>20</v>
      </c>
      <c r="C13" s="27">
        <v>30207.05</v>
      </c>
      <c r="D13" s="27">
        <v>24873.3</v>
      </c>
      <c r="E13" s="27">
        <f t="shared" si="0"/>
        <v>5333.75</v>
      </c>
      <c r="F13" s="27">
        <v>50334.66</v>
      </c>
      <c r="G13" s="27">
        <v>28505.41</v>
      </c>
      <c r="H13" s="27">
        <f t="shared" si="1"/>
        <v>21829.250000000004</v>
      </c>
    </row>
    <row r="14" spans="1:8" ht="15">
      <c r="A14" s="21"/>
      <c r="B14" s="21"/>
      <c r="C14" s="28">
        <f>SUM(C5:C13)</f>
        <v>16575027.460000003</v>
      </c>
      <c r="D14" s="28">
        <f>SUM(D6:D13)</f>
        <v>4838887.68</v>
      </c>
      <c r="E14" s="27">
        <f t="shared" si="0"/>
        <v>11736139.780000003</v>
      </c>
      <c r="F14" s="28">
        <f>SUM(F5:F13)</f>
        <v>30407107.9</v>
      </c>
      <c r="G14" s="28">
        <f>SUM(G6:G13)</f>
        <v>5253092.58</v>
      </c>
      <c r="H14" s="28">
        <f>F14-G14</f>
        <v>25154015.32</v>
      </c>
    </row>
    <row r="15" ht="15">
      <c r="F15" s="29"/>
    </row>
    <row r="16" ht="15">
      <c r="F16" s="30"/>
    </row>
    <row r="18" spans="1:8" ht="15">
      <c r="A18" s="24" t="s">
        <v>1</v>
      </c>
      <c r="B18" s="24" t="s">
        <v>46</v>
      </c>
      <c r="C18" s="24" t="s">
        <v>44</v>
      </c>
      <c r="D18" s="24" t="str">
        <f>D4</f>
        <v>umorzenie 2021</v>
      </c>
      <c r="E18" s="24" t="str">
        <f>E4</f>
        <v>netto 2021</v>
      </c>
      <c r="F18" s="24" t="str">
        <f>F4</f>
        <v>brutto 2022</v>
      </c>
      <c r="G18" s="24" t="str">
        <f>G4</f>
        <v>umorzenie 2022</v>
      </c>
      <c r="H18" s="24" t="str">
        <f>H4</f>
        <v>netto2022</v>
      </c>
    </row>
    <row r="19" spans="1:8" ht="15">
      <c r="A19" s="21">
        <v>1</v>
      </c>
      <c r="B19" s="31" t="s">
        <v>47</v>
      </c>
      <c r="C19" s="27">
        <f aca="true" t="shared" si="2" ref="C19:H19">SUM(C6:C7)</f>
        <v>11408914.24</v>
      </c>
      <c r="D19" s="27">
        <f t="shared" si="2"/>
        <v>3619043.82</v>
      </c>
      <c r="E19" s="27">
        <f t="shared" si="2"/>
        <v>7789870.42</v>
      </c>
      <c r="F19" s="27">
        <f t="shared" si="2"/>
        <v>24455849.290000003</v>
      </c>
      <c r="G19" s="27">
        <f t="shared" si="2"/>
        <v>3911504.52</v>
      </c>
      <c r="H19" s="27">
        <f t="shared" si="2"/>
        <v>20544344.770000003</v>
      </c>
    </row>
    <row r="20" spans="1:8" ht="15">
      <c r="A20" s="21">
        <v>2</v>
      </c>
      <c r="B20" s="32" t="s">
        <v>48</v>
      </c>
      <c r="C20" s="27">
        <f aca="true" t="shared" si="3" ref="C20:H20">SUM(C8:C11)</f>
        <v>1056771.75</v>
      </c>
      <c r="D20" s="27">
        <f t="shared" si="3"/>
        <v>798385.1099999999</v>
      </c>
      <c r="E20" s="27">
        <f t="shared" si="3"/>
        <v>258386.64</v>
      </c>
      <c r="F20" s="27">
        <f t="shared" si="3"/>
        <v>1650513.4100000001</v>
      </c>
      <c r="G20" s="27">
        <f t="shared" si="3"/>
        <v>836413.4299999999</v>
      </c>
      <c r="H20" s="27">
        <f t="shared" si="3"/>
        <v>814099.98</v>
      </c>
    </row>
    <row r="21" spans="1:8" ht="15">
      <c r="A21" s="21"/>
      <c r="B21" s="21"/>
      <c r="C21" s="27">
        <f>SUM(C19:C20)</f>
        <v>12465685.99</v>
      </c>
      <c r="D21" s="27">
        <f aca="true" t="shared" si="4" ref="D21:H21">SUM(D19:D20)</f>
        <v>4417428.93</v>
      </c>
      <c r="E21" s="27">
        <f t="shared" si="4"/>
        <v>8048257.06</v>
      </c>
      <c r="F21" s="27">
        <f t="shared" si="4"/>
        <v>26106362.700000003</v>
      </c>
      <c r="G21" s="27">
        <f t="shared" si="4"/>
        <v>4747917.95</v>
      </c>
      <c r="H21" s="27">
        <f t="shared" si="4"/>
        <v>21358444.750000004</v>
      </c>
    </row>
    <row r="24" spans="5:8" ht="15">
      <c r="E24" s="30">
        <f>E14-E13</f>
        <v>11730806.030000003</v>
      </c>
      <c r="H24" s="30">
        <f>H14-H13</f>
        <v>25132186.07</v>
      </c>
    </row>
  </sheetData>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2024-01-26T13:30:46Z</dcterms:modified>
  <cp:category/>
  <cp:version/>
  <cp:contentType/>
  <cp:contentStatus/>
</cp:coreProperties>
</file>